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 activeTab="1"/>
  </bookViews>
  <sheets>
    <sheet name="Расчет" sheetId="1" r:id="rId1"/>
    <sheet name="Итоги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S7" i="1"/>
  <c r="J14"/>
  <c r="K14"/>
  <c r="AF14"/>
  <c r="S6"/>
  <c r="AC14"/>
  <c r="AC13"/>
  <c r="AB14"/>
  <c r="AB13"/>
  <c r="CA7"/>
  <c r="CA6"/>
  <c r="BX7"/>
  <c r="BX6"/>
  <c r="Z14"/>
  <c r="Z13"/>
  <c r="Y14"/>
  <c r="Y13"/>
  <c r="W14"/>
  <c r="W13"/>
  <c r="V14"/>
  <c r="V13"/>
  <c r="BF7"/>
  <c r="BF6"/>
  <c r="T14"/>
  <c r="T13"/>
  <c r="S14"/>
  <c r="S13"/>
  <c r="Q14"/>
  <c r="Q13"/>
  <c r="M14"/>
  <c r="M13"/>
  <c r="J6"/>
  <c r="J13"/>
  <c r="K13"/>
  <c r="AF13"/>
  <c r="G7"/>
  <c r="G14"/>
  <c r="H14"/>
  <c r="G6"/>
  <c r="BC7"/>
  <c r="BC6"/>
  <c r="BU7"/>
  <c r="BU6"/>
  <c r="BR7"/>
  <c r="BR6"/>
  <c r="BO7"/>
  <c r="BO6"/>
  <c r="BL7"/>
  <c r="BL6"/>
  <c r="BI7"/>
  <c r="BI6"/>
  <c r="AZ7"/>
  <c r="AZ6"/>
  <c r="AW7"/>
  <c r="AW6"/>
  <c r="AT7"/>
  <c r="AT6"/>
  <c r="AQ7"/>
  <c r="AN7"/>
  <c r="AK7"/>
  <c r="AQ6"/>
  <c r="AN6"/>
  <c r="AK6"/>
  <c r="AE7"/>
  <c r="AB7"/>
  <c r="Y7"/>
  <c r="V7"/>
  <c r="AE6"/>
  <c r="AB6"/>
  <c r="Y6"/>
  <c r="V6"/>
  <c r="J7"/>
  <c r="G13"/>
  <c r="H13"/>
</calcChain>
</file>

<file path=xl/sharedStrings.xml><?xml version="1.0" encoding="utf-8"?>
<sst xmlns="http://schemas.openxmlformats.org/spreadsheetml/2006/main" count="126" uniqueCount="60">
  <si>
    <t>ГРБС</t>
  </si>
  <si>
    <t>Управление образования</t>
  </si>
  <si>
    <t>Управление культуры</t>
  </si>
  <si>
    <t xml:space="preserve">2.2.Эффективность работы с невыясненными поступлениями в бюджет МО «Карсунский район» </t>
  </si>
  <si>
    <t>2.3.Прирост объёма доходов от оказания платных услуг (работ) и компенсации затрат государства казенных учреждений</t>
  </si>
  <si>
    <r>
      <t>2.4.Полнота начислений</t>
    </r>
    <r>
      <rPr>
        <sz val="12"/>
        <color indexed="8"/>
        <rFont val="Times New Roman"/>
        <family val="1"/>
        <charset val="204"/>
      </rPr>
      <t xml:space="preserve"> в государственной информационной системе государственных и муниципальных платежей (далее Г</t>
    </r>
    <r>
      <rPr>
        <sz val="12"/>
        <color indexed="8"/>
        <rFont val="Times New Roman"/>
        <family val="1"/>
        <charset val="204"/>
      </rPr>
      <t xml:space="preserve">ИС ГМП) участниками бюджетного процесса </t>
    </r>
    <r>
      <rPr>
        <sz val="12"/>
        <color indexed="8"/>
        <rFont val="Times New Roman"/>
        <family val="1"/>
        <charset val="204"/>
      </rPr>
      <t xml:space="preserve"> поступлений доходов за отчетный период</t>
    </r>
  </si>
  <si>
    <t>3.2.Снижение (рост) просроченной кредиторской задолженности ГРБС и подведомственных муниципальных учреждений в отчётном периоде</t>
  </si>
  <si>
    <r>
      <t xml:space="preserve">3.4.Эффективность управления дебиторской задолженностью </t>
    </r>
    <r>
      <rPr>
        <sz val="12"/>
        <color indexed="8"/>
        <rFont val="Times New Roman"/>
        <family val="1"/>
        <charset val="204"/>
      </rPr>
      <t>с поставщиками и подрядчиками</t>
    </r>
  </si>
  <si>
    <t>3.5.Сумма, подлежащая взысканию по исполнительным документам</t>
  </si>
  <si>
    <t xml:space="preserve">4.1.Выполнение плановых показателей мероприятий Программы оптимизации расходов бюджета </t>
  </si>
  <si>
    <t>4.2.Представление качественной бюджетной отчётности в установленные сроки</t>
  </si>
  <si>
    <t>5.1.Размещение подведомственными муниципальными учреждениями сведений на  bus.gov.ru</t>
  </si>
  <si>
    <t xml:space="preserve">6.1.Качество правовой базы ГРБС по организации внутреннего финансового контроля (далее–ВФК) и внутреннего финансового аудита </t>
  </si>
  <si>
    <t>6.2.Качество организации ВФК и ВФА</t>
  </si>
  <si>
    <t>6.3.Организация мероприятий ВФК</t>
  </si>
  <si>
    <t>6.4.Качество правового акта ГРБС о порядке ведения мониторинга результатов деятельности подведомственных получателей бюджетных средств (далее – ПБС)</t>
  </si>
  <si>
    <t>6.5.Наличие предписаний по фактам выявленных нарушений по результатам проверок органов внутреннего государственного финансового контроля, внешнего государственного финансового контроля</t>
  </si>
  <si>
    <t>показатель</t>
  </si>
  <si>
    <t>вес</t>
  </si>
  <si>
    <t>оценка</t>
  </si>
  <si>
    <t>Финансовое планирование(15)</t>
  </si>
  <si>
    <t>Исполнение бюджета муниципального образования по расходам (25)</t>
  </si>
  <si>
    <t>Контроль и аудит (5)</t>
  </si>
  <si>
    <t>Учёт и отчётность(20)</t>
  </si>
  <si>
    <t>Управление культуры и организации  досуга и отдыха населения администрации МО "Карсунский район"</t>
  </si>
  <si>
    <t>Управление образования администрации МО "Карсунский район"</t>
  </si>
  <si>
    <t>Наименование ГРБС</t>
  </si>
  <si>
    <t>Итоговая оценка</t>
  </si>
  <si>
    <t>"Утверждаю"</t>
  </si>
  <si>
    <t>Начальник Управления финансов</t>
  </si>
  <si>
    <t>МО "Карсунский район"</t>
  </si>
  <si>
    <t>____________О.В.Кандакова</t>
  </si>
  <si>
    <t>3.1. Равномерность расходов</t>
  </si>
  <si>
    <t>1.1. Соблюдение ГАБС сроков предоставления документов при подготовке бюджета района, установленных графиком</t>
  </si>
  <si>
    <t xml:space="preserve">1.2. Количество  изменений в сводную бюджетную роспись бюджета МО «Карсунский район» </t>
  </si>
  <si>
    <t>1.4.Своевременность представления реестра расходных обязательств ГРБС</t>
  </si>
  <si>
    <t>1.3. Доля суммы изменений в сводную бюджетную роспись</t>
  </si>
  <si>
    <t>2.1. Качество планирования поступления доходов от оказания платных услуг и компенсации затрат государства</t>
  </si>
  <si>
    <t xml:space="preserve">2.5. Качество управления дебиторской задолженностью по неналоговым доходам </t>
  </si>
  <si>
    <t>Исполнение бюджета муниципального образования по доходам (20)</t>
  </si>
  <si>
    <t>обр</t>
  </si>
  <si>
    <t>культ</t>
  </si>
  <si>
    <t>3.3. Доля бюджетных ассигнований, формируемых в рамках муниципальных программ</t>
  </si>
  <si>
    <t>1 группа</t>
  </si>
  <si>
    <t>2 группа</t>
  </si>
  <si>
    <t>3 группа</t>
  </si>
  <si>
    <t>4 группа</t>
  </si>
  <si>
    <t>5 группа</t>
  </si>
  <si>
    <t>Прозрачность бюджетного процесса (5)</t>
  </si>
  <si>
    <t>5.2.Размещение на официальном сайте органа местного самоуправления информации о муниципальных программах и фактических результатах их реализации</t>
  </si>
  <si>
    <t>6 группа</t>
  </si>
  <si>
    <t>Осуществление закупок товаров, работ и услуг для обеспечения государственных нужд (10)</t>
  </si>
  <si>
    <t>7.1.Доля контрактов, заключенных с субъектами малого и среднего предпринимательства, НКО</t>
  </si>
  <si>
    <t>7.2. Доля экономии средств районного бюджета от закупок товаров, работ и услуг для обеспечения государственных нужд</t>
  </si>
  <si>
    <t>7 группа</t>
  </si>
  <si>
    <t>итого</t>
  </si>
  <si>
    <t>образование</t>
  </si>
  <si>
    <t>культура</t>
  </si>
  <si>
    <t>Оценка качества финансового менеджмента, осуществляемого главными распорядителями бюджетных средств муниципального образования "Карсунский район" Ульяновской области за 1 полугодие 2024 года</t>
  </si>
  <si>
    <t>Мониторинг финансовго менеджмента главных распорядителей бюджетных средств Карсунского района за  1 полугодие 2024 года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</si>
</sst>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justify" vertical="top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1" xfId="0" applyFill="1" applyBorder="1"/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0" fillId="2" borderId="1" xfId="0" applyFill="1" applyBorder="1"/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0" fillId="0" borderId="1" xfId="0" applyBorder="1" applyAlignment="1"/>
    <xf numFmtId="0" fontId="3" fillId="0" borderId="2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3" fillId="0" borderId="4" xfId="0" applyFont="1" applyBorder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9"/>
  <sheetViews>
    <sheetView workbookViewId="0">
      <selection activeCell="A2" sqref="A2"/>
    </sheetView>
  </sheetViews>
  <sheetFormatPr defaultRowHeight="14.4"/>
  <cols>
    <col min="1" max="1" width="28" customWidth="1"/>
    <col min="2" max="2" width="8.109375" customWidth="1"/>
    <col min="3" max="3" width="7.5546875" customWidth="1"/>
    <col min="4" max="4" width="7.88671875" customWidth="1"/>
    <col min="5" max="5" width="6" customWidth="1"/>
    <col min="6" max="6" width="6.6640625" customWidth="1"/>
    <col min="7" max="7" width="8.5546875" customWidth="1"/>
    <col min="8" max="8" width="5.5546875" customWidth="1"/>
    <col min="9" max="9" width="6.88671875" customWidth="1"/>
    <col min="10" max="10" width="9.109375" customWidth="1"/>
    <col min="11" max="11" width="6.5546875" customWidth="1"/>
    <col min="12" max="12" width="6.6640625" customWidth="1"/>
    <col min="13" max="13" width="7.5546875" customWidth="1"/>
    <col min="14" max="14" width="7.88671875" hidden="1" customWidth="1"/>
    <col min="15" max="15" width="6" hidden="1" customWidth="1"/>
    <col min="16" max="16" width="8" hidden="1" customWidth="1"/>
    <col min="17" max="19" width="8" customWidth="1"/>
    <col min="20" max="20" width="6.77734375" customWidth="1"/>
    <col min="21" max="21" width="6.88671875" customWidth="1"/>
    <col min="22" max="22" width="8" customWidth="1"/>
    <col min="23" max="23" width="6.5546875" customWidth="1"/>
    <col min="24" max="24" width="6.44140625" customWidth="1"/>
    <col min="25" max="25" width="8.109375" customWidth="1"/>
    <col min="26" max="26" width="6" customWidth="1"/>
    <col min="27" max="27" width="7" customWidth="1"/>
    <col min="28" max="28" width="8.33203125" customWidth="1"/>
    <col min="29" max="29" width="7.5546875" customWidth="1"/>
    <col min="30" max="30" width="8.33203125" customWidth="1"/>
    <col min="31" max="31" width="8.5546875" customWidth="1"/>
    <col min="32" max="33" width="6.6640625" customWidth="1"/>
    <col min="34" max="34" width="5.5546875" customWidth="1"/>
    <col min="35" max="35" width="8" customWidth="1"/>
    <col min="36" max="36" width="6.88671875" customWidth="1"/>
    <col min="37" max="37" width="6.5546875" customWidth="1"/>
    <col min="38" max="38" width="8.109375" customWidth="1"/>
    <col min="39" max="39" width="8.6640625" customWidth="1"/>
    <col min="40" max="40" width="7.6640625" customWidth="1"/>
    <col min="41" max="41" width="8" customWidth="1"/>
    <col min="42" max="42" width="7.6640625" customWidth="1"/>
    <col min="43" max="43" width="6.88671875" customWidth="1"/>
    <col min="44" max="44" width="7.5546875" customWidth="1"/>
    <col min="45" max="45" width="7.44140625" customWidth="1"/>
    <col min="46" max="46" width="7.5546875" customWidth="1"/>
    <col min="47" max="47" width="7.109375" customWidth="1"/>
    <col min="48" max="48" width="7.33203125" customWidth="1"/>
    <col min="49" max="49" width="7.44140625" customWidth="1"/>
    <col min="50" max="50" width="4.21875" customWidth="1"/>
    <col min="51" max="51" width="7.44140625" customWidth="1"/>
    <col min="52" max="52" width="5.88671875" customWidth="1"/>
    <col min="53" max="53" width="7.109375" customWidth="1"/>
    <col min="54" max="54" width="6.21875" customWidth="1"/>
    <col min="55" max="58" width="8" customWidth="1"/>
    <col min="59" max="59" width="6.88671875" customWidth="1"/>
    <col min="60" max="60" width="6.5546875" customWidth="1"/>
    <col min="61" max="61" width="7" customWidth="1"/>
    <col min="62" max="62" width="7.109375" customWidth="1"/>
    <col min="63" max="63" width="8.44140625" customWidth="1"/>
    <col min="64" max="64" width="4.6640625" customWidth="1"/>
    <col min="65" max="65" width="7.5546875" customWidth="1"/>
    <col min="66" max="66" width="8.33203125" customWidth="1"/>
    <col min="67" max="67" width="7.5546875" customWidth="1"/>
    <col min="68" max="68" width="11.5546875" customWidth="1"/>
    <col min="69" max="69" width="7.44140625" customWidth="1"/>
    <col min="70" max="70" width="8" customWidth="1"/>
    <col min="71" max="71" width="11.5546875" customWidth="1"/>
  </cols>
  <sheetData>
    <row r="1" spans="1:79" ht="18">
      <c r="A1" s="1" t="s">
        <v>59</v>
      </c>
    </row>
    <row r="3" spans="1:79" ht="46.5" customHeight="1">
      <c r="A3" s="25" t="s">
        <v>0</v>
      </c>
      <c r="B3" s="34" t="s">
        <v>20</v>
      </c>
      <c r="C3" s="34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1" t="s">
        <v>39</v>
      </c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3"/>
      <c r="AF3" s="36" t="s">
        <v>21</v>
      </c>
      <c r="AG3" s="36"/>
      <c r="AH3" s="36"/>
      <c r="AI3" s="36"/>
      <c r="AJ3" s="36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6" t="s">
        <v>23</v>
      </c>
      <c r="AV3" s="36"/>
      <c r="AW3" s="36"/>
      <c r="AX3" s="36"/>
      <c r="AY3" s="36"/>
      <c r="AZ3" s="37"/>
      <c r="BA3" s="13" t="s">
        <v>48</v>
      </c>
      <c r="BB3" s="14"/>
      <c r="BC3" s="14"/>
      <c r="BD3" s="14"/>
      <c r="BE3" s="14"/>
      <c r="BF3" s="15"/>
      <c r="BG3" s="36" t="s">
        <v>22</v>
      </c>
      <c r="BH3" s="36"/>
      <c r="BI3" s="36"/>
      <c r="BJ3" s="36"/>
      <c r="BK3" s="36"/>
      <c r="BL3" s="37"/>
      <c r="BM3" s="37"/>
      <c r="BN3" s="37"/>
      <c r="BO3" s="37"/>
      <c r="BP3" s="37"/>
      <c r="BQ3" s="37"/>
      <c r="BR3" s="37"/>
      <c r="BS3" s="37"/>
      <c r="BT3" s="25"/>
      <c r="BU3" s="25"/>
      <c r="BV3" s="21" t="s">
        <v>51</v>
      </c>
      <c r="BW3" s="21"/>
      <c r="BX3" s="21"/>
      <c r="BY3" s="21"/>
      <c r="BZ3" s="21"/>
      <c r="CA3" s="21"/>
    </row>
    <row r="4" spans="1:79" ht="174" customHeight="1">
      <c r="A4" s="25"/>
      <c r="B4" s="29" t="s">
        <v>33</v>
      </c>
      <c r="C4" s="29"/>
      <c r="D4" s="29"/>
      <c r="E4" s="29" t="s">
        <v>34</v>
      </c>
      <c r="F4" s="29"/>
      <c r="G4" s="29"/>
      <c r="H4" s="30" t="s">
        <v>36</v>
      </c>
      <c r="I4" s="30"/>
      <c r="J4" s="30"/>
      <c r="K4" s="30" t="s">
        <v>35</v>
      </c>
      <c r="L4" s="30"/>
      <c r="M4" s="30"/>
      <c r="N4" s="24"/>
      <c r="O4" s="38"/>
      <c r="P4" s="39"/>
      <c r="Q4" s="24" t="s">
        <v>37</v>
      </c>
      <c r="R4" s="22"/>
      <c r="S4" s="23"/>
      <c r="T4" s="26" t="s">
        <v>3</v>
      </c>
      <c r="U4" s="27"/>
      <c r="V4" s="28"/>
      <c r="W4" s="16" t="s">
        <v>4</v>
      </c>
      <c r="X4" s="17"/>
      <c r="Y4" s="18"/>
      <c r="Z4" s="16" t="s">
        <v>5</v>
      </c>
      <c r="AA4" s="22"/>
      <c r="AB4" s="23"/>
      <c r="AC4" s="16" t="s">
        <v>38</v>
      </c>
      <c r="AD4" s="22"/>
      <c r="AE4" s="23"/>
      <c r="AF4" s="24" t="s">
        <v>32</v>
      </c>
      <c r="AG4" s="38"/>
      <c r="AH4" s="39"/>
      <c r="AI4" s="16" t="s">
        <v>6</v>
      </c>
      <c r="AJ4" s="22"/>
      <c r="AK4" s="23"/>
      <c r="AL4" s="16" t="s">
        <v>42</v>
      </c>
      <c r="AM4" s="22"/>
      <c r="AN4" s="23"/>
      <c r="AO4" s="24" t="s">
        <v>7</v>
      </c>
      <c r="AP4" s="22"/>
      <c r="AQ4" s="23"/>
      <c r="AR4" s="16" t="s">
        <v>8</v>
      </c>
      <c r="AS4" s="22"/>
      <c r="AT4" s="23"/>
      <c r="AU4" s="24" t="s">
        <v>9</v>
      </c>
      <c r="AV4" s="38"/>
      <c r="AW4" s="39"/>
      <c r="AX4" s="24" t="s">
        <v>10</v>
      </c>
      <c r="AY4" s="22"/>
      <c r="AZ4" s="23"/>
      <c r="BA4" s="24" t="s">
        <v>11</v>
      </c>
      <c r="BB4" s="22"/>
      <c r="BC4" s="23"/>
      <c r="BD4" s="16" t="s">
        <v>49</v>
      </c>
      <c r="BE4" s="17"/>
      <c r="BF4" s="18"/>
      <c r="BG4" s="16" t="s">
        <v>12</v>
      </c>
      <c r="BH4" s="17"/>
      <c r="BI4" s="18"/>
      <c r="BJ4" s="16" t="s">
        <v>13</v>
      </c>
      <c r="BK4" s="22"/>
      <c r="BL4" s="23"/>
      <c r="BM4" s="16" t="s">
        <v>14</v>
      </c>
      <c r="BN4" s="22"/>
      <c r="BO4" s="23"/>
      <c r="BP4" s="24" t="s">
        <v>15</v>
      </c>
      <c r="BQ4" s="38"/>
      <c r="BR4" s="39"/>
      <c r="BS4" s="16" t="s">
        <v>16</v>
      </c>
      <c r="BT4" s="40"/>
      <c r="BU4" s="41"/>
      <c r="BV4" s="19" t="s">
        <v>52</v>
      </c>
      <c r="BW4" s="19"/>
      <c r="BX4" s="19"/>
      <c r="BY4" s="20" t="s">
        <v>53</v>
      </c>
      <c r="BZ4" s="20"/>
      <c r="CA4" s="20"/>
    </row>
    <row r="5" spans="1:79">
      <c r="A5" s="25"/>
      <c r="B5" s="3" t="s">
        <v>17</v>
      </c>
      <c r="C5" s="3" t="s">
        <v>18</v>
      </c>
      <c r="D5" s="3" t="s">
        <v>19</v>
      </c>
      <c r="E5" s="3" t="s">
        <v>17</v>
      </c>
      <c r="F5" s="3" t="s">
        <v>18</v>
      </c>
      <c r="G5" s="3" t="s">
        <v>19</v>
      </c>
      <c r="H5" s="3"/>
      <c r="I5" s="3"/>
      <c r="J5" s="3"/>
      <c r="K5" s="3" t="s">
        <v>17</v>
      </c>
      <c r="L5" s="3" t="s">
        <v>18</v>
      </c>
      <c r="M5" s="3" t="s">
        <v>19</v>
      </c>
      <c r="N5" s="3"/>
      <c r="O5" s="3"/>
      <c r="P5" s="3"/>
      <c r="Q5" s="3" t="s">
        <v>17</v>
      </c>
      <c r="R5" s="3" t="s">
        <v>18</v>
      </c>
      <c r="S5" s="3" t="s">
        <v>19</v>
      </c>
      <c r="T5" s="3" t="s">
        <v>17</v>
      </c>
      <c r="U5" s="3" t="s">
        <v>18</v>
      </c>
      <c r="V5" s="3" t="s">
        <v>19</v>
      </c>
      <c r="W5" s="3" t="s">
        <v>17</v>
      </c>
      <c r="X5" s="3" t="s">
        <v>18</v>
      </c>
      <c r="Y5" s="3" t="s">
        <v>19</v>
      </c>
      <c r="Z5" s="3" t="s">
        <v>17</v>
      </c>
      <c r="AA5" s="3" t="s">
        <v>18</v>
      </c>
      <c r="AB5" s="3" t="s">
        <v>19</v>
      </c>
      <c r="AC5" s="3" t="s">
        <v>17</v>
      </c>
      <c r="AD5" s="3" t="s">
        <v>18</v>
      </c>
      <c r="AE5" s="3" t="s">
        <v>19</v>
      </c>
      <c r="AF5" s="3"/>
      <c r="AG5" s="3"/>
      <c r="AH5" s="3"/>
      <c r="AI5" s="3" t="s">
        <v>17</v>
      </c>
      <c r="AJ5" s="3" t="s">
        <v>18</v>
      </c>
      <c r="AK5" s="3" t="s">
        <v>19</v>
      </c>
      <c r="AL5" s="3" t="s">
        <v>17</v>
      </c>
      <c r="AM5" s="3" t="s">
        <v>18</v>
      </c>
      <c r="AN5" s="3" t="s">
        <v>19</v>
      </c>
      <c r="AO5" s="3" t="s">
        <v>17</v>
      </c>
      <c r="AP5" s="3" t="s">
        <v>18</v>
      </c>
      <c r="AQ5" s="3" t="s">
        <v>19</v>
      </c>
      <c r="AR5" s="3" t="s">
        <v>17</v>
      </c>
      <c r="AS5" s="3" t="s">
        <v>18</v>
      </c>
      <c r="AT5" s="3" t="s">
        <v>19</v>
      </c>
      <c r="AU5" s="3" t="s">
        <v>17</v>
      </c>
      <c r="AV5" s="3" t="s">
        <v>18</v>
      </c>
      <c r="AW5" s="3" t="s">
        <v>19</v>
      </c>
      <c r="AX5" s="3" t="s">
        <v>17</v>
      </c>
      <c r="AY5" s="3" t="s">
        <v>18</v>
      </c>
      <c r="AZ5" s="3" t="s">
        <v>19</v>
      </c>
      <c r="BA5" s="3" t="s">
        <v>17</v>
      </c>
      <c r="BB5" s="3" t="s">
        <v>18</v>
      </c>
      <c r="BC5" s="3" t="s">
        <v>19</v>
      </c>
      <c r="BD5" s="3" t="s">
        <v>17</v>
      </c>
      <c r="BE5" s="3" t="s">
        <v>18</v>
      </c>
      <c r="BF5" s="3" t="s">
        <v>19</v>
      </c>
      <c r="BG5" s="3" t="s">
        <v>17</v>
      </c>
      <c r="BH5" s="3" t="s">
        <v>18</v>
      </c>
      <c r="BI5" s="3" t="s">
        <v>19</v>
      </c>
      <c r="BJ5" s="3" t="s">
        <v>17</v>
      </c>
      <c r="BK5" s="3" t="s">
        <v>18</v>
      </c>
      <c r="BL5" s="3" t="s">
        <v>19</v>
      </c>
      <c r="BM5" s="3" t="s">
        <v>17</v>
      </c>
      <c r="BN5" s="3" t="s">
        <v>18</v>
      </c>
      <c r="BO5" s="3" t="s">
        <v>19</v>
      </c>
      <c r="BP5" s="3" t="s">
        <v>17</v>
      </c>
      <c r="BQ5" s="3" t="s">
        <v>18</v>
      </c>
      <c r="BR5" s="3" t="s">
        <v>19</v>
      </c>
      <c r="BS5" s="3" t="s">
        <v>17</v>
      </c>
      <c r="BT5" s="3" t="s">
        <v>18</v>
      </c>
      <c r="BU5" s="3" t="s">
        <v>19</v>
      </c>
      <c r="BV5" s="3" t="s">
        <v>17</v>
      </c>
      <c r="BW5" s="3" t="s">
        <v>18</v>
      </c>
      <c r="BX5" s="3" t="s">
        <v>19</v>
      </c>
      <c r="BY5" s="3" t="s">
        <v>17</v>
      </c>
      <c r="BZ5" s="3" t="s">
        <v>18</v>
      </c>
      <c r="CA5" s="3" t="s">
        <v>19</v>
      </c>
    </row>
    <row r="6" spans="1:79" ht="15.6">
      <c r="A6" s="3" t="s">
        <v>1</v>
      </c>
      <c r="B6" s="3"/>
      <c r="C6" s="3"/>
      <c r="D6" s="3"/>
      <c r="E6" s="8">
        <v>0</v>
      </c>
      <c r="F6" s="8">
        <v>50</v>
      </c>
      <c r="G6" s="3">
        <f>E6*F6</f>
        <v>0</v>
      </c>
      <c r="H6" s="2">
        <v>0.95</v>
      </c>
      <c r="I6" s="2">
        <v>50</v>
      </c>
      <c r="J6" s="2">
        <f>H6*I6</f>
        <v>47.5</v>
      </c>
      <c r="K6" s="3"/>
      <c r="L6" s="3"/>
      <c r="M6" s="3"/>
      <c r="N6" s="3"/>
      <c r="O6" s="3"/>
      <c r="P6" s="3"/>
      <c r="Q6" s="12">
        <v>1</v>
      </c>
      <c r="R6" s="3">
        <v>10</v>
      </c>
      <c r="S6" s="3">
        <f>Q6*R6</f>
        <v>10</v>
      </c>
      <c r="T6" s="3">
        <v>1</v>
      </c>
      <c r="U6" s="3">
        <v>15</v>
      </c>
      <c r="V6" s="3">
        <f>T6*U6</f>
        <v>15</v>
      </c>
      <c r="W6" s="3">
        <v>1</v>
      </c>
      <c r="X6" s="3">
        <v>30</v>
      </c>
      <c r="Y6" s="3">
        <f>W6*X6</f>
        <v>30</v>
      </c>
      <c r="Z6" s="3">
        <v>0</v>
      </c>
      <c r="AA6" s="3">
        <v>35</v>
      </c>
      <c r="AB6" s="3">
        <f>Z6*AA6</f>
        <v>0</v>
      </c>
      <c r="AC6" s="3">
        <v>1</v>
      </c>
      <c r="AD6" s="3">
        <v>10</v>
      </c>
      <c r="AE6" s="3">
        <f>AC6*AD6</f>
        <v>10</v>
      </c>
      <c r="AF6" s="3"/>
      <c r="AG6" s="3"/>
      <c r="AH6" s="3"/>
      <c r="AI6" s="3">
        <v>1</v>
      </c>
      <c r="AJ6" s="3">
        <v>40</v>
      </c>
      <c r="AK6" s="3">
        <f>AI6*AJ6</f>
        <v>40</v>
      </c>
      <c r="AL6" s="3">
        <v>0.998</v>
      </c>
      <c r="AM6" s="3">
        <v>30</v>
      </c>
      <c r="AN6" s="3">
        <f>AL6*AM6</f>
        <v>29.94</v>
      </c>
      <c r="AO6" s="3">
        <v>1</v>
      </c>
      <c r="AP6" s="3">
        <v>20</v>
      </c>
      <c r="AQ6" s="3">
        <f>AO6*AP6</f>
        <v>20</v>
      </c>
      <c r="AR6" s="3">
        <v>1</v>
      </c>
      <c r="AS6" s="3">
        <v>10</v>
      </c>
      <c r="AT6" s="3">
        <f>AR6*AS6</f>
        <v>10</v>
      </c>
      <c r="AU6" s="3">
        <v>1</v>
      </c>
      <c r="AV6" s="3">
        <v>50</v>
      </c>
      <c r="AW6" s="3">
        <f>AU6*AV6</f>
        <v>50</v>
      </c>
      <c r="AX6" s="3">
        <v>1</v>
      </c>
      <c r="AY6" s="3">
        <v>50</v>
      </c>
      <c r="AZ6" s="3">
        <f>AX6*AY6</f>
        <v>50</v>
      </c>
      <c r="BA6" s="3">
        <v>0.5</v>
      </c>
      <c r="BB6" s="3">
        <v>80</v>
      </c>
      <c r="BC6" s="3">
        <f>BA6*BB6</f>
        <v>40</v>
      </c>
      <c r="BD6" s="3">
        <v>1</v>
      </c>
      <c r="BE6" s="3">
        <v>20</v>
      </c>
      <c r="BF6" s="3">
        <f>BD6*BE6</f>
        <v>20</v>
      </c>
      <c r="BG6" s="3">
        <v>1</v>
      </c>
      <c r="BH6" s="3">
        <v>30</v>
      </c>
      <c r="BI6" s="3">
        <f>BG6*BH6</f>
        <v>30</v>
      </c>
      <c r="BJ6" s="3">
        <v>1</v>
      </c>
      <c r="BK6" s="3">
        <v>30</v>
      </c>
      <c r="BL6" s="3">
        <f>BJ6*BK6</f>
        <v>30</v>
      </c>
      <c r="BM6" s="3">
        <v>1</v>
      </c>
      <c r="BN6" s="3">
        <v>20</v>
      </c>
      <c r="BO6" s="3">
        <f>BM6*BN6</f>
        <v>20</v>
      </c>
      <c r="BP6" s="3">
        <v>1</v>
      </c>
      <c r="BQ6" s="3">
        <v>10</v>
      </c>
      <c r="BR6" s="3">
        <f>BP6*BQ6</f>
        <v>10</v>
      </c>
      <c r="BS6" s="3">
        <v>1</v>
      </c>
      <c r="BT6" s="3">
        <v>10</v>
      </c>
      <c r="BU6" s="3">
        <f>BS6*BT6</f>
        <v>10</v>
      </c>
      <c r="BV6" s="8">
        <v>0</v>
      </c>
      <c r="BW6" s="8">
        <v>40</v>
      </c>
      <c r="BX6" s="3">
        <f>BV6*BW6</f>
        <v>0</v>
      </c>
      <c r="BY6" s="3">
        <v>1</v>
      </c>
      <c r="BZ6" s="3">
        <v>60</v>
      </c>
      <c r="CA6" s="3">
        <f>BY6*BZ6</f>
        <v>60</v>
      </c>
    </row>
    <row r="7" spans="1:79" ht="15.6">
      <c r="A7" s="3" t="s">
        <v>2</v>
      </c>
      <c r="B7" s="3"/>
      <c r="C7" s="3"/>
      <c r="D7" s="3"/>
      <c r="E7" s="8">
        <v>0</v>
      </c>
      <c r="F7" s="8">
        <v>50</v>
      </c>
      <c r="G7" s="3">
        <f>E7*F7</f>
        <v>0</v>
      </c>
      <c r="H7" s="3">
        <v>0.92</v>
      </c>
      <c r="I7" s="6">
        <v>50</v>
      </c>
      <c r="J7" s="7">
        <f>H7*I7</f>
        <v>46</v>
      </c>
      <c r="K7" s="3"/>
      <c r="L7" s="3"/>
      <c r="M7" s="3"/>
      <c r="N7" s="3"/>
      <c r="O7" s="3"/>
      <c r="P7" s="3"/>
      <c r="Q7" s="12">
        <v>1</v>
      </c>
      <c r="R7" s="3">
        <v>10</v>
      </c>
      <c r="S7" s="3">
        <f>Q7*R7</f>
        <v>10</v>
      </c>
      <c r="T7" s="3">
        <v>1</v>
      </c>
      <c r="U7" s="3">
        <v>15</v>
      </c>
      <c r="V7" s="3">
        <f>T7*U7</f>
        <v>15</v>
      </c>
      <c r="W7" s="3">
        <v>1</v>
      </c>
      <c r="X7" s="3">
        <v>30</v>
      </c>
      <c r="Y7" s="3">
        <f>W7*X7</f>
        <v>30</v>
      </c>
      <c r="Z7" s="3">
        <v>1</v>
      </c>
      <c r="AA7" s="3">
        <v>35</v>
      </c>
      <c r="AB7" s="3">
        <f>Z7*AA7</f>
        <v>35</v>
      </c>
      <c r="AC7" s="3">
        <v>1</v>
      </c>
      <c r="AD7" s="3">
        <v>10</v>
      </c>
      <c r="AE7" s="3">
        <f>AC7*AD7</f>
        <v>10</v>
      </c>
      <c r="AF7" s="3"/>
      <c r="AG7" s="3"/>
      <c r="AH7" s="3"/>
      <c r="AI7" s="3">
        <v>0</v>
      </c>
      <c r="AJ7" s="3">
        <v>40</v>
      </c>
      <c r="AK7" s="3">
        <f>AI7*AJ7</f>
        <v>0</v>
      </c>
      <c r="AL7" s="3">
        <v>0.996</v>
      </c>
      <c r="AM7" s="3">
        <v>30</v>
      </c>
      <c r="AN7" s="3">
        <f>AL7*AM7</f>
        <v>29.88</v>
      </c>
      <c r="AO7" s="3">
        <v>1</v>
      </c>
      <c r="AP7" s="3">
        <v>20</v>
      </c>
      <c r="AQ7" s="3">
        <f>AO7*AP7</f>
        <v>20</v>
      </c>
      <c r="AR7" s="3">
        <v>0.5</v>
      </c>
      <c r="AS7" s="3">
        <v>10</v>
      </c>
      <c r="AT7" s="3">
        <f>AR7*AS7</f>
        <v>5</v>
      </c>
      <c r="AU7" s="3">
        <v>1</v>
      </c>
      <c r="AV7" s="3">
        <v>50</v>
      </c>
      <c r="AW7" s="3">
        <f>AU7*AV7</f>
        <v>50</v>
      </c>
      <c r="AX7" s="3">
        <v>1</v>
      </c>
      <c r="AY7" s="3">
        <v>50</v>
      </c>
      <c r="AZ7" s="3">
        <f>AX7*AY7</f>
        <v>50</v>
      </c>
      <c r="BA7" s="3">
        <v>0.5</v>
      </c>
      <c r="BB7" s="3">
        <v>80</v>
      </c>
      <c r="BC7" s="3">
        <f>BA7*BB7</f>
        <v>40</v>
      </c>
      <c r="BD7" s="3">
        <v>1</v>
      </c>
      <c r="BE7" s="3">
        <v>20</v>
      </c>
      <c r="BF7" s="3">
        <f>BD7*BE7</f>
        <v>20</v>
      </c>
      <c r="BG7" s="3">
        <v>1</v>
      </c>
      <c r="BH7" s="3">
        <v>30</v>
      </c>
      <c r="BI7" s="3">
        <f>BG7*BH7</f>
        <v>30</v>
      </c>
      <c r="BJ7" s="3">
        <v>1</v>
      </c>
      <c r="BK7" s="3">
        <v>30</v>
      </c>
      <c r="BL7" s="3">
        <f>BJ7*BK7</f>
        <v>30</v>
      </c>
      <c r="BM7" s="3">
        <v>1</v>
      </c>
      <c r="BN7" s="3">
        <v>20</v>
      </c>
      <c r="BO7" s="3">
        <f>BM7*BN7</f>
        <v>20</v>
      </c>
      <c r="BP7" s="3">
        <v>1</v>
      </c>
      <c r="BQ7" s="3">
        <v>10</v>
      </c>
      <c r="BR7" s="3">
        <f>BP7*BQ7</f>
        <v>10</v>
      </c>
      <c r="BS7" s="3">
        <v>1</v>
      </c>
      <c r="BT7" s="3">
        <v>10</v>
      </c>
      <c r="BU7" s="3">
        <f>BS7*BT7</f>
        <v>10</v>
      </c>
      <c r="BV7" s="8">
        <v>0</v>
      </c>
      <c r="BW7" s="8">
        <v>40</v>
      </c>
      <c r="BX7" s="3">
        <f>BV7*BW7</f>
        <v>0</v>
      </c>
      <c r="BY7" s="3">
        <v>0</v>
      </c>
      <c r="BZ7" s="3">
        <v>60</v>
      </c>
      <c r="CA7" s="3">
        <f>BY7*BZ7</f>
        <v>0</v>
      </c>
    </row>
    <row r="11" spans="1:79">
      <c r="A11" s="9"/>
      <c r="B11" s="9"/>
      <c r="C11" s="9"/>
    </row>
    <row r="12" spans="1:79">
      <c r="A12" s="9"/>
      <c r="B12" s="9"/>
      <c r="C12" s="9"/>
      <c r="G12" t="s">
        <v>43</v>
      </c>
      <c r="J12" t="s">
        <v>44</v>
      </c>
      <c r="M12" t="s">
        <v>45</v>
      </c>
      <c r="S12" t="s">
        <v>46</v>
      </c>
      <c r="V12" t="s">
        <v>47</v>
      </c>
      <c r="Y12" t="s">
        <v>50</v>
      </c>
      <c r="AB12" t="s">
        <v>54</v>
      </c>
      <c r="AF12" t="s">
        <v>55</v>
      </c>
    </row>
    <row r="13" spans="1:79">
      <c r="A13" s="9"/>
      <c r="B13" s="9"/>
      <c r="C13" s="9"/>
      <c r="F13" t="s">
        <v>40</v>
      </c>
      <c r="G13" s="3">
        <f>D6+G6+J6+M6</f>
        <v>47.5</v>
      </c>
      <c r="H13" s="3">
        <f>G13*15/100</f>
        <v>7.125</v>
      </c>
      <c r="J13" s="3">
        <f>S6+V6+Y6+AB6+AE6</f>
        <v>65</v>
      </c>
      <c r="K13" s="3">
        <f>J13*20/100</f>
        <v>13</v>
      </c>
      <c r="M13" s="3">
        <f>AH6+AK6+AN6+AQ6+AT6</f>
        <v>99.94</v>
      </c>
      <c r="N13" s="3"/>
      <c r="O13" s="3"/>
      <c r="P13" s="3"/>
      <c r="Q13" s="3">
        <f>M13*25/100</f>
        <v>24.984999999999999</v>
      </c>
      <c r="S13" s="3">
        <f>AW6+AZ6</f>
        <v>100</v>
      </c>
      <c r="T13" s="3">
        <f>S13*20/100</f>
        <v>20</v>
      </c>
      <c r="V13" s="3">
        <f>BC6+BF6</f>
        <v>60</v>
      </c>
      <c r="W13" s="3">
        <f>V13*5/100</f>
        <v>3</v>
      </c>
      <c r="Y13" s="3">
        <f>BI6+BL6+BO6+BR6+BU6</f>
        <v>100</v>
      </c>
      <c r="Z13" s="3">
        <f>Y13*5/100</f>
        <v>5</v>
      </c>
      <c r="AB13" s="3">
        <f>BX6+CA6</f>
        <v>60</v>
      </c>
      <c r="AC13" s="3">
        <f>AB13*10/100</f>
        <v>6</v>
      </c>
      <c r="AF13" s="3">
        <f>H13+K13+Q13+T13+W13+Z13+AC13</f>
        <v>79.11</v>
      </c>
      <c r="AG13" t="s">
        <v>56</v>
      </c>
    </row>
    <row r="14" spans="1:79">
      <c r="A14" s="9"/>
      <c r="B14" s="9"/>
      <c r="C14" s="9"/>
      <c r="F14" t="s">
        <v>41</v>
      </c>
      <c r="G14" s="3">
        <f>D7+G7+J7+M7</f>
        <v>46</v>
      </c>
      <c r="H14" s="3">
        <f>G14*15/100</f>
        <v>6.9</v>
      </c>
      <c r="J14" s="3">
        <f>S7+V7+Y7+AB7+AE7</f>
        <v>100</v>
      </c>
      <c r="K14" s="3">
        <f>J14*20/100</f>
        <v>20</v>
      </c>
      <c r="M14" s="3">
        <f>AH7+AK7+AN7+AQ7+AT7</f>
        <v>54.879999999999995</v>
      </c>
      <c r="N14" s="3"/>
      <c r="O14" s="3"/>
      <c r="P14" s="3"/>
      <c r="Q14" s="3">
        <f>M14*25/100</f>
        <v>13.72</v>
      </c>
      <c r="S14" s="3">
        <f>AW7+AZ7</f>
        <v>100</v>
      </c>
      <c r="T14" s="3">
        <f>S14*20/100</f>
        <v>20</v>
      </c>
      <c r="V14" s="3">
        <f>BC7+BF7</f>
        <v>60</v>
      </c>
      <c r="W14" s="3">
        <f>V14*5/100</f>
        <v>3</v>
      </c>
      <c r="Y14" s="3">
        <f>BI7+BL7+BO7+BR7+BU7</f>
        <v>100</v>
      </c>
      <c r="Z14" s="3">
        <f>Y14*5/100</f>
        <v>5</v>
      </c>
      <c r="AB14" s="3">
        <f>BX7+CA7</f>
        <v>0</v>
      </c>
      <c r="AC14" s="3">
        <f>AB14*10/100</f>
        <v>0</v>
      </c>
      <c r="AF14" s="3">
        <f>H14+K14+Q14+T14+W14+Z14+AC14</f>
        <v>68.62</v>
      </c>
      <c r="AG14" t="s">
        <v>57</v>
      </c>
    </row>
    <row r="15" spans="1:79">
      <c r="A15" s="9"/>
      <c r="B15" s="9"/>
      <c r="C15" s="9"/>
    </row>
    <row r="16" spans="1:79">
      <c r="A16" s="9"/>
      <c r="B16" s="9"/>
      <c r="C16" s="9"/>
    </row>
    <row r="17" spans="1:4">
      <c r="A17" s="9"/>
      <c r="B17" s="9"/>
      <c r="C17" s="9"/>
    </row>
    <row r="18" spans="1:4">
      <c r="A18" s="9"/>
      <c r="B18" s="9"/>
      <c r="C18" s="9"/>
    </row>
    <row r="19" spans="1:4">
      <c r="A19" s="9"/>
      <c r="B19" s="9"/>
      <c r="C19" s="9"/>
    </row>
    <row r="20" spans="1:4">
      <c r="A20" s="9"/>
      <c r="B20" s="9"/>
      <c r="C20" s="9"/>
    </row>
    <row r="21" spans="1:4">
      <c r="A21" s="9"/>
      <c r="B21" s="9"/>
      <c r="C21" s="9"/>
    </row>
    <row r="22" spans="1:4">
      <c r="A22" s="9"/>
      <c r="B22" s="10"/>
      <c r="C22" s="10"/>
      <c r="D22" s="11"/>
    </row>
    <row r="23" spans="1:4">
      <c r="A23" s="9"/>
      <c r="B23" s="10"/>
      <c r="C23" s="10"/>
      <c r="D23" s="11"/>
    </row>
    <row r="24" spans="1:4">
      <c r="A24" s="9"/>
      <c r="B24" s="10"/>
      <c r="C24" s="10"/>
      <c r="D24" s="11"/>
    </row>
    <row r="25" spans="1:4">
      <c r="A25" s="9"/>
      <c r="B25" s="10"/>
      <c r="C25" s="10"/>
      <c r="D25" s="11"/>
    </row>
    <row r="26" spans="1:4">
      <c r="A26" s="9"/>
      <c r="B26" s="10"/>
      <c r="C26" s="10"/>
      <c r="D26" s="11"/>
    </row>
    <row r="27" spans="1:4">
      <c r="A27" s="9"/>
      <c r="B27" s="10"/>
      <c r="C27" s="10"/>
      <c r="D27" s="11"/>
    </row>
    <row r="28" spans="1:4">
      <c r="A28" s="9"/>
      <c r="B28" s="10"/>
      <c r="C28" s="10"/>
      <c r="D28" s="11"/>
    </row>
    <row r="29" spans="1:4">
      <c r="B29" s="11"/>
      <c r="C29" s="11"/>
      <c r="D29" s="11"/>
    </row>
  </sheetData>
  <mergeCells count="34">
    <mergeCell ref="AX4:AZ4"/>
    <mergeCell ref="B3:P3"/>
    <mergeCell ref="AF3:AT3"/>
    <mergeCell ref="AU3:AZ3"/>
    <mergeCell ref="K4:M4"/>
    <mergeCell ref="AF4:AH4"/>
    <mergeCell ref="N4:P4"/>
    <mergeCell ref="AI4:AK4"/>
    <mergeCell ref="AU4:AW4"/>
    <mergeCell ref="AL4:AN4"/>
    <mergeCell ref="AO4:AQ4"/>
    <mergeCell ref="AR4:AT4"/>
    <mergeCell ref="A3:A5"/>
    <mergeCell ref="T4:V4"/>
    <mergeCell ref="W4:Y4"/>
    <mergeCell ref="Z4:AB4"/>
    <mergeCell ref="AC4:AE4"/>
    <mergeCell ref="B4:D4"/>
    <mergeCell ref="E4:G4"/>
    <mergeCell ref="H4:J4"/>
    <mergeCell ref="Q4:S4"/>
    <mergeCell ref="Q3:AE3"/>
    <mergeCell ref="BA3:BF3"/>
    <mergeCell ref="BD4:BF4"/>
    <mergeCell ref="BV4:BX4"/>
    <mergeCell ref="BY4:CA4"/>
    <mergeCell ref="BV3:CA3"/>
    <mergeCell ref="BS4:BU4"/>
    <mergeCell ref="BG3:BU3"/>
    <mergeCell ref="BA4:BC4"/>
    <mergeCell ref="BG4:BI4"/>
    <mergeCell ref="BJ4:BL4"/>
    <mergeCell ref="BM4:BO4"/>
    <mergeCell ref="BP4:BR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11"/>
  <sheetViews>
    <sheetView tabSelected="1" workbookViewId="0">
      <selection activeCell="D12" sqref="D12"/>
    </sheetView>
  </sheetViews>
  <sheetFormatPr defaultRowHeight="14.4"/>
  <cols>
    <col min="1" max="1" width="2.33203125" customWidth="1"/>
    <col min="2" max="2" width="50" customWidth="1"/>
    <col min="3" max="3" width="20.5546875" customWidth="1"/>
    <col min="4" max="4" width="12.33203125" customWidth="1"/>
  </cols>
  <sheetData>
    <row r="1" spans="2:3">
      <c r="C1" t="s">
        <v>28</v>
      </c>
    </row>
    <row r="2" spans="2:3">
      <c r="C2" t="s">
        <v>29</v>
      </c>
    </row>
    <row r="3" spans="2:3">
      <c r="C3" t="s">
        <v>30</v>
      </c>
    </row>
    <row r="4" spans="2:3">
      <c r="C4" t="s">
        <v>31</v>
      </c>
    </row>
    <row r="7" spans="2:3" ht="156.75" customHeight="1">
      <c r="B7" s="42" t="s">
        <v>58</v>
      </c>
      <c r="C7" s="43"/>
    </row>
    <row r="9" spans="2:3" ht="18">
      <c r="B9" s="4" t="s">
        <v>26</v>
      </c>
      <c r="C9" s="4" t="s">
        <v>27</v>
      </c>
    </row>
    <row r="10" spans="2:3" ht="54">
      <c r="B10" s="5" t="s">
        <v>24</v>
      </c>
      <c r="C10" s="4">
        <v>68.62</v>
      </c>
    </row>
    <row r="11" spans="2:3" ht="36">
      <c r="B11" s="5" t="s">
        <v>25</v>
      </c>
      <c r="C11" s="4">
        <v>79.11</v>
      </c>
    </row>
  </sheetData>
  <mergeCells count="1">
    <mergeCell ref="B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</vt:lpstr>
      <vt:lpstr>Итоги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Шеф</dc:creator>
  <cp:lastModifiedBy>Ольга</cp:lastModifiedBy>
  <cp:lastPrinted>2024-04-10T11:32:42Z</cp:lastPrinted>
  <dcterms:created xsi:type="dcterms:W3CDTF">2019-04-24T05:17:57Z</dcterms:created>
  <dcterms:modified xsi:type="dcterms:W3CDTF">2025-04-25T10:35:35Z</dcterms:modified>
</cp:coreProperties>
</file>